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3E42BA5C-E5FD-484D-8C41-4AA70550C8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4" l="1"/>
  <c r="E20" i="4" l="1"/>
  <c r="B20" i="4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F85" i="4" l="1"/>
  <c r="G85" i="4" s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<sst xmlns="http://schemas.openxmlformats.org/spreadsheetml/2006/main" count="78" uniqueCount="78">
  <si>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</si>
  <si>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</si>
  <si>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</si>
  <si>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</si>
  <si>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</si>
  <si>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</si>
  <si>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</si>
  <si>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</si>
  <si>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</si>
  <si>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</si>
  <si>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</si>
  <si>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</si>
  <si>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</si>
  <si>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</si>
  <si>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</si>
  <si>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</si>
  <si>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</si>
  <si>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</si>
  <si>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</si>
  <si>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</si>
  <si>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</si>
  <si>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</si>
  <si>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</si>
  <si>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</si>
  <si>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</si>
  <si>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</si>
  <si>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</si>
  <si>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</si>
  <si>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</si>
  <si>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</si>
  <si>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</si>
  <si>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</si>
  <si>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</si>
  <si>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</si>
  <si>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</si>
  <si>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</si>
  <si>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</si>
  <si>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</si>
  <si>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</si>
  <si>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</si>
  <si>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</si>
  <si>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</si>
  <si>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</si>
  <si>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</si>
  <si>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</si>
  <si>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</si>
  <si>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</si>
  <si>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</si>
  <si>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</si>
  <si>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</si>
  <si>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</si>
  <si>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</si>
  <si>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</si>
  <si>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</si>
  <si>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</si>
  <si>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</si>
  <si>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</si>
  <si>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</si>
  <si>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</si>
  <si>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</si>
  <si>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</si>
  <si>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</si>
  <si>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</si>
  <si>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</si>
  <si>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</si>
  <si>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</si>
  <si>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</si>
  <si>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</si>
  <si>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</si>
  <si>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</si>
  <si>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t>Formato 5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</si>
  <si>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</si>
  <si>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</si>
  <si>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</si>
  <si>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</si>
  <si>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</si>
  <si>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31 de marzo de 2026</t>
  </si>
  <si>
    <t>PODER EJECUTIVO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</si>
</sst>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 xr:uid="{00000000-0005-0000-0000-000000000000}"/>
    <cellStyle name="Hipervínculo 2" xfId="77" xr:uid="{00000000-0005-0000-0000-000001000000}"/>
    <cellStyle name="Hipervínculo 3" xfId="79" xr:uid="{00000000-0005-0000-0000-000002000000}"/>
    <cellStyle name="Millares" xfId="28" builtinId="3"/>
    <cellStyle name="Millares 10" xfId="36" xr:uid="{00000000-0005-0000-0000-000004000000}"/>
    <cellStyle name="Millares 11" xfId="37" xr:uid="{00000000-0005-0000-0000-000005000000}"/>
    <cellStyle name="Millares 12" xfId="38" xr:uid="{00000000-0005-0000-0000-000006000000}"/>
    <cellStyle name="Millares 13" xfId="39" xr:uid="{00000000-0005-0000-0000-000007000000}"/>
    <cellStyle name="Millares 14" xfId="40" xr:uid="{00000000-0005-0000-0000-000008000000}"/>
    <cellStyle name="Millares 15" xfId="41" xr:uid="{00000000-0005-0000-0000-000009000000}"/>
    <cellStyle name="Millares 15 2" xfId="42" xr:uid="{00000000-0005-0000-0000-00000A000000}"/>
    <cellStyle name="Millares 16" xfId="43" xr:uid="{00000000-0005-0000-0000-00000B000000}"/>
    <cellStyle name="Millares 17" xfId="44" xr:uid="{00000000-0005-0000-0000-00000C000000}"/>
    <cellStyle name="Millares 18" xfId="45" xr:uid="{00000000-0005-0000-0000-00000D000000}"/>
    <cellStyle name="Millares 2" xfId="1" xr:uid="{00000000-0005-0000-0000-00000E000000}"/>
    <cellStyle name="Millares 2 2" xfId="4" xr:uid="{00000000-0005-0000-0000-00000F000000}"/>
    <cellStyle name="Millares 2 2 2" xfId="5" xr:uid="{00000000-0005-0000-0000-000010000000}"/>
    <cellStyle name="Millares 2 3" xfId="6" xr:uid="{00000000-0005-0000-0000-000011000000}"/>
    <cellStyle name="Millares 2 4" xfId="46" xr:uid="{00000000-0005-0000-0000-000012000000}"/>
    <cellStyle name="Millares 3" xfId="7" xr:uid="{00000000-0005-0000-0000-000013000000}"/>
    <cellStyle name="Millares 3 2" xfId="8" xr:uid="{00000000-0005-0000-0000-000014000000}"/>
    <cellStyle name="Millares 3 3" xfId="47" xr:uid="{00000000-0005-0000-0000-000015000000}"/>
    <cellStyle name="Millares 4" xfId="3" xr:uid="{00000000-0005-0000-0000-000016000000}"/>
    <cellStyle name="Millares 4 2" xfId="9" xr:uid="{00000000-0005-0000-0000-000017000000}"/>
    <cellStyle name="Millares 4 2 2" xfId="25" xr:uid="{00000000-0005-0000-0000-000018000000}"/>
    <cellStyle name="Millares 4 2 2 2" xfId="29" xr:uid="{00000000-0005-0000-0000-000019000000}"/>
    <cellStyle name="Millares 4 2 3" xfId="78" xr:uid="{00000000-0005-0000-0000-00001A000000}"/>
    <cellStyle name="Millares 4 3" xfId="48" xr:uid="{00000000-0005-0000-0000-00001B000000}"/>
    <cellStyle name="Millares 5" xfId="10" xr:uid="{00000000-0005-0000-0000-00001C000000}"/>
    <cellStyle name="Millares 5 2" xfId="49" xr:uid="{00000000-0005-0000-0000-00001D000000}"/>
    <cellStyle name="Millares 6" xfId="11" xr:uid="{00000000-0005-0000-0000-00001E000000}"/>
    <cellStyle name="Millares 7" xfId="12" xr:uid="{00000000-0005-0000-0000-00001F000000}"/>
    <cellStyle name="Millares 7 2" xfId="30" xr:uid="{00000000-0005-0000-0000-000020000000}"/>
    <cellStyle name="Millares 7 3" xfId="50" xr:uid="{00000000-0005-0000-0000-000021000000}"/>
    <cellStyle name="Millares 8" xfId="13" xr:uid="{00000000-0005-0000-0000-000022000000}"/>
    <cellStyle name="Millares 8 2" xfId="31" xr:uid="{00000000-0005-0000-0000-000023000000}"/>
    <cellStyle name="Millares 8 3" xfId="51" xr:uid="{00000000-0005-0000-0000-000024000000}"/>
    <cellStyle name="Millares 9" xfId="52" xr:uid="{00000000-0005-0000-0000-000025000000}"/>
    <cellStyle name="Moneda 2" xfId="53" xr:uid="{00000000-0005-0000-0000-000026000000}"/>
    <cellStyle name="Moneda 3" xfId="54" xr:uid="{00000000-0005-0000-0000-000027000000}"/>
    <cellStyle name="Normal" xfId="0" builtinId="0"/>
    <cellStyle name="Normal 10" xfId="33" xr:uid="{00000000-0005-0000-0000-000029000000}"/>
    <cellStyle name="Normal 11" xfId="55" xr:uid="{00000000-0005-0000-0000-00002A000000}"/>
    <cellStyle name="Normal 12" xfId="56" xr:uid="{00000000-0005-0000-0000-00002B000000}"/>
    <cellStyle name="Normal 13" xfId="57" xr:uid="{00000000-0005-0000-0000-00002C000000}"/>
    <cellStyle name="Normal 14" xfId="58" xr:uid="{00000000-0005-0000-0000-00002D000000}"/>
    <cellStyle name="Normal 15" xfId="59" xr:uid="{00000000-0005-0000-0000-00002E000000}"/>
    <cellStyle name="Normal 16" xfId="60" xr:uid="{00000000-0005-0000-0000-00002F000000}"/>
    <cellStyle name="Normal 17" xfId="61" xr:uid="{00000000-0005-0000-0000-000030000000}"/>
    <cellStyle name="Normal 18" xfId="62" xr:uid="{00000000-0005-0000-0000-000031000000}"/>
    <cellStyle name="Normal 19" xfId="63" xr:uid="{00000000-0005-0000-0000-000032000000}"/>
    <cellStyle name="Normal 2" xfId="14" xr:uid="{00000000-0005-0000-0000-000033000000}"/>
    <cellStyle name="Normal 2 2" xfId="2" xr:uid="{00000000-0005-0000-0000-000034000000}"/>
    <cellStyle name="Normal 2 3" xfId="64" xr:uid="{00000000-0005-0000-0000-000035000000}"/>
    <cellStyle name="Normal 20" xfId="65" xr:uid="{00000000-0005-0000-0000-000036000000}"/>
    <cellStyle name="Normal 21" xfId="66" xr:uid="{00000000-0005-0000-0000-000037000000}"/>
    <cellStyle name="Normal 21 2" xfId="67" xr:uid="{00000000-0005-0000-0000-000038000000}"/>
    <cellStyle name="Normal 22" xfId="68" xr:uid="{00000000-0005-0000-0000-000039000000}"/>
    <cellStyle name="Normal 22 2" xfId="69" xr:uid="{00000000-0005-0000-0000-00003A000000}"/>
    <cellStyle name="Normal 23" xfId="70" xr:uid="{00000000-0005-0000-0000-00003B000000}"/>
    <cellStyle name="Normal 24" xfId="71" xr:uid="{00000000-0005-0000-0000-00003C000000}"/>
    <cellStyle name="Normal 25" xfId="34" xr:uid="{00000000-0005-0000-0000-00003D000000}"/>
    <cellStyle name="Normal 26" xfId="72" xr:uid="{00000000-0005-0000-0000-00003E000000}"/>
    <cellStyle name="Normal 3" xfId="15" xr:uid="{00000000-0005-0000-0000-00003F000000}"/>
    <cellStyle name="Normal 3 2" xfId="16" xr:uid="{00000000-0005-0000-0000-000040000000}"/>
    <cellStyle name="Normal 3 2 2" xfId="73" xr:uid="{00000000-0005-0000-0000-000041000000}"/>
    <cellStyle name="Normal 3 3" xfId="17" xr:uid="{00000000-0005-0000-0000-000042000000}"/>
    <cellStyle name="Normal 3 3 2" xfId="26" xr:uid="{00000000-0005-0000-0000-000043000000}"/>
    <cellStyle name="Normal 3 4" xfId="18" xr:uid="{00000000-0005-0000-0000-000044000000}"/>
    <cellStyle name="Normal 4" xfId="19" xr:uid="{00000000-0005-0000-0000-000045000000}"/>
    <cellStyle name="Normal 5" xfId="20" xr:uid="{00000000-0005-0000-0000-000046000000}"/>
    <cellStyle name="Normal 5 2" xfId="27" xr:uid="{00000000-0005-0000-0000-000047000000}"/>
    <cellStyle name="Normal 6" xfId="21" xr:uid="{00000000-0005-0000-0000-000048000000}"/>
    <cellStyle name="Normal 6 2" xfId="22" xr:uid="{00000000-0005-0000-0000-000049000000}"/>
    <cellStyle name="Normal 7" xfId="23" xr:uid="{00000000-0005-0000-0000-00004A000000}"/>
    <cellStyle name="Normal 7 2" xfId="32" xr:uid="{00000000-0005-0000-0000-00004B000000}"/>
    <cellStyle name="Normal 8" xfId="24" xr:uid="{00000000-0005-0000-0000-00004C000000}"/>
    <cellStyle name="Normal 8 2" xfId="74" xr:uid="{00000000-0005-0000-0000-00004D000000}"/>
    <cellStyle name="Normal 9" xfId="75" xr:uid="{00000000-0005-0000-0000-00004E000000}"/>
    <cellStyle name="Porcentual 2" xfId="76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869949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06"/>
  <sheetViews>
    <sheetView showGridLines="0" tabSelected="1" zoomScale="105" zoomScaleNormal="90" zoomScaleSheetLayoutView="100" workbookViewId="0">
      <selection activeCell="E13" sqref="E13"/>
    </sheetView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3" width="14.7109375" customWidth="1"/>
    <col min="4" max="4" width="12.7109375" customWidth="1"/>
    <col min="5" max="5" width="15.42578125" customWidth="1"/>
    <col min="6" max="7" width="13.71093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 t="s">
        <v>70</v>
      </c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77</v>
      </c>
      <c r="B5" s="45"/>
      <c r="C5" s="45"/>
      <c r="D5" s="45"/>
      <c r="E5" s="45"/>
      <c r="F5" s="45"/>
      <c r="G5" s="46"/>
    </row>
    <row r="6" spans="1:9" x14ac:dyDescent="0.25">
      <c r="A6" s="47" t="s">
        <v>18</v>
      </c>
      <c r="B6" s="48"/>
      <c r="C6" s="48"/>
      <c r="D6" s="48"/>
      <c r="E6" s="48"/>
      <c r="F6" s="48"/>
      <c r="G6" s="49"/>
    </row>
    <row r="7" spans="1:9" x14ac:dyDescent="0.25">
      <c r="A7" s="47" t="s">
        <v>76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17</v>
      </c>
      <c r="B9" s="57" t="s">
        <v>25</v>
      </c>
      <c r="C9" s="58"/>
      <c r="D9" s="58"/>
      <c r="E9" s="58"/>
      <c r="F9" s="59"/>
      <c r="G9" s="55" t="s">
        <v>24</v>
      </c>
    </row>
    <row r="10" spans="1:9" s="8" customFormat="1" ht="40.5" customHeight="1" thickBot="1" x14ac:dyDescent="0.25">
      <c r="A10" s="54"/>
      <c r="B10" s="6" t="s">
        <v>19</v>
      </c>
      <c r="C10" s="7" t="s">
        <v>20</v>
      </c>
      <c r="D10" s="7" t="s">
        <v>21</v>
      </c>
      <c r="E10" s="12" t="s">
        <v>22</v>
      </c>
      <c r="F10" s="12" t="s">
        <v>23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47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11</v>
      </c>
      <c r="B13" s="17">
        <v>2455845007</v>
      </c>
      <c r="C13" s="17">
        <v>0</v>
      </c>
      <c r="D13" s="17">
        <f>B13+C13</f>
        <v>2455845007</v>
      </c>
      <c r="E13" s="17">
        <v>878532950</v>
      </c>
      <c r="F13" s="17">
        <f>E13</f>
        <v>878532950</v>
      </c>
      <c r="G13" s="17">
        <f t="shared" ref="G13:G19" si="0">F13-B13</f>
        <v>-1577312057</v>
      </c>
      <c r="H13" s="18"/>
      <c r="I13" s="27"/>
    </row>
    <row r="14" spans="1:9" ht="11.25" customHeight="1" x14ac:dyDescent="0.25">
      <c r="A14" s="4" t="s">
        <v>12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5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6</v>
      </c>
      <c r="B16" s="17">
        <v>2713978979</v>
      </c>
      <c r="C16" s="17">
        <v>0</v>
      </c>
      <c r="D16" s="17">
        <f t="shared" si="1"/>
        <v>2713978979</v>
      </c>
      <c r="E16" s="17">
        <v>1086729744.6399999</v>
      </c>
      <c r="F16" s="17">
        <f t="shared" si="2"/>
        <v>1086729744.6399999</v>
      </c>
      <c r="G16" s="17">
        <f t="shared" si="0"/>
        <v>-1627249234.3600001</v>
      </c>
      <c r="H16" s="18"/>
      <c r="I16" s="27"/>
    </row>
    <row r="17" spans="1:9" ht="11.25" customHeight="1" x14ac:dyDescent="0.25">
      <c r="A17" s="4" t="s">
        <v>13</v>
      </c>
      <c r="B17" s="17">
        <v>233606126</v>
      </c>
      <c r="C17" s="17">
        <v>0</v>
      </c>
      <c r="D17" s="17">
        <f t="shared" si="1"/>
        <v>233606126</v>
      </c>
      <c r="E17" s="17">
        <v>100471911.02</v>
      </c>
      <c r="F17" s="17">
        <f t="shared" si="2"/>
        <v>100471911.02</v>
      </c>
      <c r="G17" s="17">
        <f t="shared" si="0"/>
        <v>-133134214.98</v>
      </c>
      <c r="H17" s="18"/>
      <c r="I17" s="27"/>
    </row>
    <row r="18" spans="1:9" ht="11.25" customHeight="1" x14ac:dyDescent="0.25">
      <c r="A18" s="4" t="s">
        <v>14</v>
      </c>
      <c r="B18" s="17">
        <v>129856249</v>
      </c>
      <c r="C18" s="17">
        <v>0</v>
      </c>
      <c r="D18" s="17">
        <f t="shared" si="1"/>
        <v>129856249</v>
      </c>
      <c r="E18" s="17">
        <v>4466167.8999999994</v>
      </c>
      <c r="F18" s="17">
        <f t="shared" si="2"/>
        <v>4466167.8999999994</v>
      </c>
      <c r="G18" s="17">
        <f t="shared" si="0"/>
        <v>-125390081.09999999</v>
      </c>
      <c r="H18" s="18"/>
      <c r="I18" s="27"/>
    </row>
    <row r="19" spans="1:9" ht="11.25" customHeight="1" x14ac:dyDescent="0.25">
      <c r="A19" s="4" t="s">
        <v>7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8</v>
      </c>
      <c r="B20" s="16">
        <f t="shared" ref="B20:G20" si="3">B22+B23+B24+B25+B26+B27+B28+B29+B30+B31+B32</f>
        <v>36836723260</v>
      </c>
      <c r="C20" s="16">
        <f t="shared" si="3"/>
        <v>0</v>
      </c>
      <c r="D20" s="16">
        <f t="shared" si="3"/>
        <v>36836723260</v>
      </c>
      <c r="E20" s="16">
        <f t="shared" si="3"/>
        <v>9593667173</v>
      </c>
      <c r="F20" s="16">
        <f t="shared" si="3"/>
        <v>9593667173</v>
      </c>
      <c r="G20" s="16">
        <f t="shared" si="3"/>
        <v>-27243056087</v>
      </c>
      <c r="H20" s="18"/>
      <c r="I20" s="27"/>
    </row>
    <row r="21" spans="1:9" ht="11.25" customHeight="1" x14ac:dyDescent="0.25">
      <c r="A21" s="4" t="s">
        <v>26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27</v>
      </c>
      <c r="B22" s="17">
        <v>29755306667</v>
      </c>
      <c r="C22" s="17">
        <v>0</v>
      </c>
      <c r="D22" s="17">
        <f t="shared" ref="D22:D85" si="4">B22+C22</f>
        <v>29755306667</v>
      </c>
      <c r="E22" s="17">
        <v>7625315011</v>
      </c>
      <c r="F22" s="17">
        <f t="shared" ref="F22:F32" si="5">E22</f>
        <v>7625315011</v>
      </c>
      <c r="G22" s="17">
        <f t="shared" ref="G22:G32" si="6">F22-B22</f>
        <v>-22129991656</v>
      </c>
      <c r="H22" s="18"/>
      <c r="I22" s="27"/>
    </row>
    <row r="23" spans="1:9" ht="11.25" customHeight="1" x14ac:dyDescent="0.25">
      <c r="A23" s="13" t="s">
        <v>28</v>
      </c>
      <c r="B23" s="17">
        <v>1861858221</v>
      </c>
      <c r="C23" s="17">
        <v>0</v>
      </c>
      <c r="D23" s="17">
        <f t="shared" si="4"/>
        <v>1861858221</v>
      </c>
      <c r="E23" s="17">
        <v>461359076</v>
      </c>
      <c r="F23" s="17">
        <f t="shared" si="5"/>
        <v>461359076</v>
      </c>
      <c r="G23" s="17">
        <f t="shared" si="6"/>
        <v>-1400499145</v>
      </c>
      <c r="H23" s="18"/>
      <c r="I23" s="27"/>
    </row>
    <row r="24" spans="1:9" ht="11.25" customHeight="1" x14ac:dyDescent="0.25">
      <c r="A24" s="13" t="s">
        <v>29</v>
      </c>
      <c r="B24" s="17">
        <v>1930483660</v>
      </c>
      <c r="C24" s="17">
        <v>0</v>
      </c>
      <c r="D24" s="17">
        <f t="shared" si="4"/>
        <v>1930483660</v>
      </c>
      <c r="E24" s="17">
        <v>425356058</v>
      </c>
      <c r="F24" s="17">
        <f t="shared" si="5"/>
        <v>425356058</v>
      </c>
      <c r="G24" s="17">
        <f t="shared" si="6"/>
        <v>-1505127602</v>
      </c>
      <c r="H24" s="18"/>
      <c r="I24" s="27"/>
    </row>
    <row r="25" spans="1:9" ht="11.25" customHeight="1" x14ac:dyDescent="0.25">
      <c r="A25" s="13" t="s">
        <v>30</v>
      </c>
      <c r="B25" s="17">
        <v>686710077</v>
      </c>
      <c r="C25" s="17">
        <v>0</v>
      </c>
      <c r="D25" s="17">
        <f t="shared" si="4"/>
        <v>686710077</v>
      </c>
      <c r="E25" s="17">
        <v>142078040</v>
      </c>
      <c r="F25" s="17">
        <f t="shared" si="5"/>
        <v>142078040</v>
      </c>
      <c r="G25" s="17">
        <f t="shared" si="6"/>
        <v>-544632037</v>
      </c>
      <c r="H25" s="18"/>
      <c r="I25" s="27"/>
    </row>
    <row r="26" spans="1:9" ht="17.649999999999999" customHeight="1" x14ac:dyDescent="0.25">
      <c r="A26" s="13" t="s">
        <v>31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32</v>
      </c>
      <c r="B27" s="17">
        <v>348368314</v>
      </c>
      <c r="C27" s="17">
        <v>0</v>
      </c>
      <c r="D27" s="17">
        <f t="shared" si="4"/>
        <v>348368314</v>
      </c>
      <c r="E27" s="17">
        <v>84552857</v>
      </c>
      <c r="F27" s="17">
        <f t="shared" si="5"/>
        <v>84552857</v>
      </c>
      <c r="G27" s="17">
        <f t="shared" si="6"/>
        <v>-263815457</v>
      </c>
      <c r="H27" s="18"/>
      <c r="I27" s="27"/>
    </row>
    <row r="28" spans="1:9" ht="24" customHeight="1" x14ac:dyDescent="0.25">
      <c r="A28" s="13" t="s">
        <v>33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34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35</v>
      </c>
      <c r="B30" s="17">
        <v>648629154</v>
      </c>
      <c r="C30" s="17">
        <v>0</v>
      </c>
      <c r="D30" s="17">
        <f t="shared" si="4"/>
        <v>648629154</v>
      </c>
      <c r="E30" s="17">
        <v>164513844</v>
      </c>
      <c r="F30" s="17">
        <f t="shared" si="5"/>
        <v>164513844</v>
      </c>
      <c r="G30" s="17">
        <f t="shared" si="6"/>
        <v>-484115310</v>
      </c>
      <c r="H30" s="18"/>
      <c r="I30" s="27"/>
    </row>
    <row r="31" spans="1:9" x14ac:dyDescent="0.25">
      <c r="A31" s="13" t="s">
        <v>36</v>
      </c>
      <c r="B31" s="17">
        <v>1605367167</v>
      </c>
      <c r="C31" s="17">
        <v>0</v>
      </c>
      <c r="D31" s="17">
        <f>B31+C31</f>
        <v>1605367167</v>
      </c>
      <c r="E31" s="17">
        <v>690492287</v>
      </c>
      <c r="F31" s="17">
        <f t="shared" si="5"/>
        <v>690492287</v>
      </c>
      <c r="G31" s="17">
        <f t="shared" si="6"/>
        <v>-914874880</v>
      </c>
      <c r="H31" s="18"/>
      <c r="I31" s="27"/>
    </row>
    <row r="32" spans="1:9" ht="22.5" x14ac:dyDescent="0.25">
      <c r="A32" s="13" t="s">
        <v>37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15</v>
      </c>
      <c r="B33" s="16">
        <f t="shared" ref="B33:G33" si="7">B35+B36+B37+B38+B39</f>
        <v>2405610830</v>
      </c>
      <c r="C33" s="16">
        <f t="shared" si="7"/>
        <v>0</v>
      </c>
      <c r="D33" s="16">
        <f t="shared" si="7"/>
        <v>2405610830</v>
      </c>
      <c r="E33" s="16">
        <f t="shared" si="7"/>
        <v>455643693</v>
      </c>
      <c r="F33" s="16">
        <f t="shared" si="7"/>
        <v>455643693</v>
      </c>
      <c r="G33" s="16">
        <f t="shared" si="7"/>
        <v>-1949967137</v>
      </c>
      <c r="H33" s="18"/>
      <c r="I33" s="27"/>
    </row>
    <row r="34" spans="1:11" ht="11.25" customHeight="1" x14ac:dyDescent="0.25">
      <c r="A34" s="4" t="s">
        <v>38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39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40</v>
      </c>
      <c r="B36" s="17">
        <v>45864007</v>
      </c>
      <c r="C36" s="17">
        <v>0</v>
      </c>
      <c r="D36" s="17">
        <f>B36+C36</f>
        <v>45864007</v>
      </c>
      <c r="E36" s="17">
        <v>11466003</v>
      </c>
      <c r="F36" s="17">
        <f t="shared" si="9"/>
        <v>11466003</v>
      </c>
      <c r="G36" s="17">
        <f t="shared" si="8"/>
        <v>-34398004</v>
      </c>
      <c r="H36" s="18"/>
      <c r="I36" s="27"/>
    </row>
    <row r="37" spans="1:11" ht="15" customHeight="1" x14ac:dyDescent="0.25">
      <c r="A37" s="13" t="s">
        <v>41</v>
      </c>
      <c r="B37" s="17">
        <v>217650624</v>
      </c>
      <c r="C37" s="17">
        <v>0</v>
      </c>
      <c r="D37" s="17">
        <f t="shared" si="4"/>
        <v>217650624</v>
      </c>
      <c r="E37" s="17">
        <v>60733908</v>
      </c>
      <c r="F37" s="17">
        <f t="shared" si="9"/>
        <v>60733908</v>
      </c>
      <c r="G37" s="17">
        <f t="shared" si="8"/>
        <v>-156916716</v>
      </c>
      <c r="H37" s="18"/>
      <c r="I37" s="27"/>
    </row>
    <row r="38" spans="1:11" ht="18" customHeight="1" x14ac:dyDescent="0.25">
      <c r="A38" s="13" t="s">
        <v>42</v>
      </c>
      <c r="B38" s="17">
        <v>6002962</v>
      </c>
      <c r="C38" s="17">
        <v>0</v>
      </c>
      <c r="D38" s="17">
        <f t="shared" si="4"/>
        <v>6002962</v>
      </c>
      <c r="E38" s="17">
        <v>2339014</v>
      </c>
      <c r="F38" s="17">
        <f t="shared" si="9"/>
        <v>2339014</v>
      </c>
      <c r="G38" s="17">
        <f t="shared" si="8"/>
        <v>-3663948</v>
      </c>
      <c r="H38" s="18"/>
      <c r="I38" s="27"/>
    </row>
    <row r="39" spans="1:11" ht="11.25" customHeight="1" x14ac:dyDescent="0.25">
      <c r="A39" s="13" t="s">
        <v>43</v>
      </c>
      <c r="B39" s="17">
        <v>2136093237</v>
      </c>
      <c r="C39" s="17">
        <v>0</v>
      </c>
      <c r="D39" s="17">
        <f>B39+C39</f>
        <v>2136093237</v>
      </c>
      <c r="E39" s="17">
        <v>381104768</v>
      </c>
      <c r="F39" s="17">
        <f t="shared" si="9"/>
        <v>381104768</v>
      </c>
      <c r="G39" s="17">
        <f t="shared" si="8"/>
        <v>-1754988469</v>
      </c>
      <c r="H39" s="18"/>
      <c r="I39" s="27"/>
    </row>
    <row r="40" spans="1:11" ht="11.25" customHeight="1" x14ac:dyDescent="0.25">
      <c r="A40" s="4" t="s">
        <v>75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16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44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74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45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46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48</v>
      </c>
      <c r="B47" s="14">
        <f>B13+B14+B15+B16+B17+B18+B19+B20+B33+B40+B41+B43</f>
        <v>44775620451</v>
      </c>
      <c r="C47" s="14">
        <f>C13+C14+C15+C16+C17+C18+C19+C20+C33+C40+C41+C43</f>
        <v>0</v>
      </c>
      <c r="D47" s="16">
        <f>B47+C47</f>
        <v>44775620451</v>
      </c>
      <c r="E47" s="14">
        <f>E13+E14+E15+E16+E17+E18+E19+E20+E33+E40+E41+E43</f>
        <v>12119511639.559999</v>
      </c>
      <c r="F47" s="14">
        <f>F13+F14+F15+F16+F17+F18+F19+F20+F33+F40+F41+F43</f>
        <v>12119511639.559999</v>
      </c>
      <c r="G47" s="14">
        <f>G13+G14+G15+G16+G17+G18+G19+G20+G33+G40+G41+G43</f>
        <v>-32656108811.439999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50</v>
      </c>
      <c r="B49" s="9"/>
      <c r="C49" s="19"/>
      <c r="D49" s="20"/>
      <c r="E49" s="19"/>
      <c r="F49" s="19"/>
      <c r="G49" s="16"/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49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59</v>
      </c>
      <c r="B52" s="16">
        <f>B54+B56+B58+B60+B62+B64+B66+B68</f>
        <v>57664009058</v>
      </c>
      <c r="C52" s="16">
        <f>C54+C56+C58+C60+C62+C64+C66+C68</f>
        <v>0</v>
      </c>
      <c r="D52" s="16">
        <f>B52+C52</f>
        <v>57664009058</v>
      </c>
      <c r="E52" s="16">
        <f>E54+E56+E58+E60+E62+E64+E66+E68</f>
        <v>20995815335.639999</v>
      </c>
      <c r="F52" s="16">
        <f>F54+F56+F58+F60+F62+F64+F66+F68</f>
        <v>20995815335.639999</v>
      </c>
      <c r="G52" s="16">
        <f>F52-B52</f>
        <v>-36668193722.360001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51</v>
      </c>
      <c r="B54" s="17">
        <v>33674652148</v>
      </c>
      <c r="C54" s="17">
        <v>0</v>
      </c>
      <c r="D54" s="17">
        <f t="shared" si="4"/>
        <v>33674652148</v>
      </c>
      <c r="E54" s="17">
        <v>14224095608.639999</v>
      </c>
      <c r="F54" s="17">
        <f>E54</f>
        <v>14224095608.639999</v>
      </c>
      <c r="G54" s="17">
        <f>F54-B54</f>
        <v>-19450556539.360001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52</v>
      </c>
      <c r="B56" s="17">
        <v>1606314207</v>
      </c>
      <c r="C56" s="17">
        <v>0</v>
      </c>
      <c r="D56" s="17">
        <f t="shared" si="4"/>
        <v>1606314207</v>
      </c>
      <c r="E56" s="17">
        <v>917726179</v>
      </c>
      <c r="F56" s="17">
        <f>E56</f>
        <v>917726179</v>
      </c>
      <c r="G56" s="17">
        <f>F56-B56</f>
        <v>-688588028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53</v>
      </c>
      <c r="B58" s="17">
        <v>12465843828</v>
      </c>
      <c r="C58" s="17">
        <v>0</v>
      </c>
      <c r="D58" s="17">
        <f t="shared" si="4"/>
        <v>12465843828</v>
      </c>
      <c r="E58" s="17">
        <v>3365403483</v>
      </c>
      <c r="F58" s="17">
        <f>E58</f>
        <v>3365403483</v>
      </c>
      <c r="G58" s="17">
        <f>F58-B58</f>
        <v>-9100440345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54</v>
      </c>
      <c r="B60" s="17">
        <v>4386247169</v>
      </c>
      <c r="C60" s="17">
        <v>0</v>
      </c>
      <c r="D60" s="17">
        <f t="shared" si="4"/>
        <v>4386247169</v>
      </c>
      <c r="E60" s="17">
        <v>1092510456</v>
      </c>
      <c r="F60" s="17">
        <f>E60</f>
        <v>1092510456</v>
      </c>
      <c r="G60" s="17">
        <f>F60-B60</f>
        <v>-3293736713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56</v>
      </c>
      <c r="B62" s="17">
        <v>1889350102</v>
      </c>
      <c r="C62" s="17">
        <v>0</v>
      </c>
      <c r="D62" s="17">
        <f t="shared" si="4"/>
        <v>1889350102</v>
      </c>
      <c r="E62" s="17">
        <v>486860716</v>
      </c>
      <c r="F62" s="17">
        <f>E62</f>
        <v>486860716</v>
      </c>
      <c r="G62" s="17">
        <f>F62-B62</f>
        <v>-1402489386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55</v>
      </c>
      <c r="B64" s="17">
        <v>217442087</v>
      </c>
      <c r="C64" s="17">
        <v>0</v>
      </c>
      <c r="D64" s="17">
        <f t="shared" si="4"/>
        <v>217442087</v>
      </c>
      <c r="E64" s="17">
        <v>62759581</v>
      </c>
      <c r="F64" s="17">
        <f>E64</f>
        <v>62759581</v>
      </c>
      <c r="G64" s="17">
        <f>F64-B64</f>
        <v>-154682506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57</v>
      </c>
      <c r="B66" s="22">
        <v>276099676</v>
      </c>
      <c r="C66" s="22">
        <v>0</v>
      </c>
      <c r="D66" s="22">
        <f t="shared" si="4"/>
        <v>276099676</v>
      </c>
      <c r="E66" s="22">
        <v>82592793</v>
      </c>
      <c r="F66" s="22">
        <f>E66</f>
        <v>82592793</v>
      </c>
      <c r="G66" s="22">
        <f>F66-B66</f>
        <v>-193506883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58</v>
      </c>
      <c r="B68" s="17">
        <v>3148059841</v>
      </c>
      <c r="C68" s="17">
        <v>0</v>
      </c>
      <c r="D68" s="17">
        <f t="shared" si="4"/>
        <v>3148059841</v>
      </c>
      <c r="E68" s="17">
        <v>763866519</v>
      </c>
      <c r="F68" s="17">
        <f>E68</f>
        <v>763866519</v>
      </c>
      <c r="G68" s="17">
        <f>F68-B68</f>
        <v>-2384193322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60</v>
      </c>
      <c r="B70" s="17">
        <f>B72+B73+B74+B75</f>
        <v>3085989631</v>
      </c>
      <c r="C70" s="17">
        <f>C72+C73+C74+C75</f>
        <v>0</v>
      </c>
      <c r="D70" s="17">
        <f>D72+D73+D74+D75</f>
        <v>3085989631</v>
      </c>
      <c r="E70" s="17">
        <f>E72+E73+E74+E75</f>
        <v>7596564.4100000001</v>
      </c>
      <c r="F70" s="17">
        <f>F72+F73+F74+F75</f>
        <v>7596564.4100000001</v>
      </c>
      <c r="G70" s="17">
        <f t="shared" ref="G70:G77" si="10">F70-B70</f>
        <v>-3078393066.5900002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61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62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63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73</v>
      </c>
      <c r="B75" s="17">
        <v>3085989631</v>
      </c>
      <c r="C75" s="17">
        <v>0</v>
      </c>
      <c r="D75" s="17">
        <f>B75+C75</f>
        <v>3085989631</v>
      </c>
      <c r="E75" s="17">
        <v>7596564.4100000001</v>
      </c>
      <c r="F75" s="17">
        <f>E75</f>
        <v>7596564.4100000001</v>
      </c>
      <c r="G75" s="17">
        <f t="shared" si="10"/>
        <v>-3078393066.5900002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64</v>
      </c>
      <c r="B77" s="17">
        <f>B78+B79</f>
        <v>38054125</v>
      </c>
      <c r="C77" s="17">
        <f>C78+C79</f>
        <v>0</v>
      </c>
      <c r="D77" s="17">
        <f>D78+D79</f>
        <v>38054125</v>
      </c>
      <c r="E77" s="17">
        <f>E78+E79</f>
        <v>21378495.789999999</v>
      </c>
      <c r="F77" s="17">
        <f>F78+F79</f>
        <v>21378495.789999999</v>
      </c>
      <c r="G77" s="17">
        <f t="shared" si="10"/>
        <v>-16675629.210000001</v>
      </c>
      <c r="H77" s="18"/>
      <c r="I77" s="27"/>
    </row>
    <row r="78" spans="1:9" ht="22.5" x14ac:dyDescent="0.25">
      <c r="A78" s="13" t="s">
        <v>65</v>
      </c>
      <c r="B78" s="17">
        <v>38054125</v>
      </c>
      <c r="C78" s="17">
        <v>0</v>
      </c>
      <c r="D78" s="17">
        <f t="shared" si="4"/>
        <v>38054125</v>
      </c>
      <c r="E78" s="17">
        <v>21378495.789999999</v>
      </c>
      <c r="F78" s="17">
        <f>E78</f>
        <v>21378495.789999999</v>
      </c>
      <c r="G78" s="17">
        <f t="shared" ref="G78:G83" si="11">F78-B78</f>
        <v>-16675629.210000001</v>
      </c>
      <c r="H78" s="18"/>
      <c r="I78" s="27"/>
    </row>
    <row r="79" spans="1:9" x14ac:dyDescent="0.25">
      <c r="A79" s="13" t="s">
        <v>66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9</v>
      </c>
      <c r="B81" s="17">
        <v>3352680476</v>
      </c>
      <c r="C81" s="17">
        <v>0</v>
      </c>
      <c r="D81" s="17">
        <f>B81+C81</f>
        <v>3352680476</v>
      </c>
      <c r="E81" s="17">
        <v>891661162.44000006</v>
      </c>
      <c r="F81" s="17">
        <f>E81</f>
        <v>891661162.44000006</v>
      </c>
      <c r="G81" s="17">
        <f>F81-B81</f>
        <v>-2461019313.5599999</v>
      </c>
      <c r="H81" s="18"/>
      <c r="I81" s="27"/>
    </row>
    <row r="82" spans="1:9" x14ac:dyDescent="0.25">
      <c r="A82" s="4" t="s">
        <v>10</v>
      </c>
      <c r="B82" s="10">
        <f>B83</f>
        <v>1</v>
      </c>
      <c r="C82" s="10">
        <v>0</v>
      </c>
      <c r="D82" s="17">
        <f>B82+C82</f>
        <v>1</v>
      </c>
      <c r="E82" s="17">
        <f>E83</f>
        <v>7573482.5099999998</v>
      </c>
      <c r="F82" s="17">
        <f>F83</f>
        <v>7573482.5099999998</v>
      </c>
      <c r="G82" s="17">
        <f t="shared" si="11"/>
        <v>7573481.5099999998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7573482.5099999998</v>
      </c>
      <c r="F83" s="17">
        <f>E83</f>
        <v>7573482.5099999998</v>
      </c>
      <c r="G83" s="17">
        <f t="shared" si="11"/>
        <v>7573481.5099999998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67</v>
      </c>
      <c r="B85" s="16">
        <f>B52+B70+B77+B81+B82</f>
        <v>64140733291</v>
      </c>
      <c r="C85" s="16">
        <f>C52+C70+C77+C81+C82</f>
        <v>0</v>
      </c>
      <c r="D85" s="16">
        <f t="shared" si="4"/>
        <v>64140733291</v>
      </c>
      <c r="E85" s="16">
        <f>E52+E70+E77+E81+E82</f>
        <v>21924025040.789997</v>
      </c>
      <c r="F85" s="16">
        <f>F52+F70+F77+F81+F82</f>
        <v>21924025040.789997</v>
      </c>
      <c r="G85" s="16">
        <f>F85-B85</f>
        <v>-42216708250.210007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71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72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68</v>
      </c>
      <c r="B91" s="14">
        <f>B47+B85+B87</f>
        <v>108916353742</v>
      </c>
      <c r="C91" s="14">
        <f>C47+C85+C87</f>
        <v>0</v>
      </c>
      <c r="D91" s="16">
        <f>B91+C91</f>
        <v>108916353742</v>
      </c>
      <c r="E91" s="14">
        <f>E47+E85+E87</f>
        <v>34043536680.349998</v>
      </c>
      <c r="F91" s="14">
        <f>F47+F85+F87</f>
        <v>34043536680.349998</v>
      </c>
      <c r="G91" s="16">
        <f>F91-B91</f>
        <v>-74872817061.649994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69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99" spans="1:9" x14ac:dyDescent="0.25">
      <c r="B99" s="39"/>
    </row>
    <row r="100" spans="1:9" x14ac:dyDescent="0.25">
      <c r="B100" s="1"/>
      <c r="E100" s="21"/>
      <c r="F100" s="18"/>
    </row>
    <row r="101" spans="1:9" x14ac:dyDescent="0.25">
      <c r="E101" s="36"/>
    </row>
    <row r="102" spans="1:9" x14ac:dyDescent="0.25">
      <c r="E102" s="35"/>
    </row>
    <row r="103" spans="1:9" x14ac:dyDescent="0.25">
      <c r="E103" s="1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headerFooter>
    <oddFooter>Página &amp;P</oddFooter>
  </headerFooter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Josefina Martinez</cp:lastModifiedBy>
  <cp:lastPrinted>2026-04-28T05:27:25Z</cp:lastPrinted>
  <dcterms:created xsi:type="dcterms:W3CDTF">2016-11-14T19:23:00Z</dcterms:created>
  <dcterms:modified xsi:type="dcterms:W3CDTF">2026-05-06T21:16:41Z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